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8" i="1" l="1"/>
  <c r="C76" i="1"/>
  <c r="C65" i="1"/>
  <c r="H28" i="1" l="1"/>
  <c r="H47" i="1"/>
  <c r="H32" i="1" l="1"/>
  <c r="H57" i="1" l="1"/>
  <c r="H18" i="1" l="1"/>
  <c r="H31" i="1" l="1"/>
  <c r="H36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<sst xmlns="http://schemas.openxmlformats.org/spreadsheetml/2006/main" count="85" uniqueCount="57">
  <si>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</si>
  <si>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</si>
  <si>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</si>
  <si>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</si>
  <si>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</si>
  <si>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</si>
  <si>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</si>
  <si>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</si>
  <si>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</si>
  <si>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</si>
  <si>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</si>
  <si>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</si>
  <si>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</si>
  <si>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</si>
  <si>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</si>
  <si>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</si>
  <si>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</si>
  <si>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</si>
  <si>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</si>
  <si>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</si>
  <si>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</si>
  <si>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</si>
  <si>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</si>
  <si>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</si>
  <si>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</si>
  <si>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</si>
  <si>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</si>
  <si>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</si>
  <si>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</si>
  <si>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Dana: 20.10.2023 </t>
  </si>
  <si>
    <t>Primljena i neutrošena participacija od 20.10.2023</t>
  </si>
  <si>
    <t xml:space="preserve">Dana 20.10.2023.godine Dom zdravlja Požarevac je izvršio plaćanje prema dobavljačima: </t>
  </si>
  <si>
    <t>Farmalogist</t>
  </si>
  <si>
    <t>Sopharma Trading</t>
  </si>
  <si>
    <t>Esensa</t>
  </si>
  <si>
    <t>Vega</t>
  </si>
  <si>
    <t>Vicor</t>
  </si>
  <si>
    <t>Medi labor</t>
  </si>
  <si>
    <t>Euromedicina</t>
  </si>
  <si>
    <t>Promedia</t>
  </si>
  <si>
    <t>Teamedical</t>
  </si>
  <si>
    <t xml:space="preserve">Elektroprivreda </t>
  </si>
  <si>
    <t>230461275</t>
  </si>
  <si>
    <t>1103566955</t>
  </si>
  <si>
    <t>PKF23-08774</t>
  </si>
  <si>
    <t>716231/23</t>
  </si>
  <si>
    <t>R23-07729</t>
  </si>
  <si>
    <t>23-RN004002864</t>
  </si>
  <si>
    <t>23001986-00257</t>
  </si>
  <si>
    <t>RO-12503/23</t>
  </si>
  <si>
    <t>2002-07001854-23</t>
  </si>
  <si>
    <t>2002-07001865-23</t>
  </si>
  <si>
    <t>2002-07001866-23</t>
  </si>
  <si>
    <t>R23-07731</t>
  </si>
  <si>
    <t>UKUPNO LEKOVI-DIREKTNA PLAĆANJA</t>
  </si>
  <si>
    <t>UKUPNO SANITETSKI MATERIJAL-DIREKTNA PLAĆANJA</t>
  </si>
  <si>
    <t>UKUPNO ELEKTRIČNA ENERGIJA-DIREKTNA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</si>
</sst>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6" formatCode="#,##0.00;[Red]#,##0.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8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9" fillId="0" borderId="1" xfId="1" applyFont="1" applyBorder="1"/>
    <xf numFmtId="166" fontId="9" fillId="0" borderId="1" xfId="1" applyNumberFormat="1" applyFont="1" applyFill="1" applyBorder="1"/>
    <xf numFmtId="49" fontId="9" fillId="0" borderId="1" xfId="1" applyNumberFormat="1" applyFont="1" applyBorder="1"/>
    <xf numFmtId="166" fontId="10" fillId="0" borderId="1" xfId="1" applyNumberFormat="1" applyFont="1" applyFill="1" applyBorder="1"/>
    <xf numFmtId="4" fontId="10" fillId="0" borderId="5" xfId="1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8"/>
  <sheetViews>
    <sheetView tabSelected="1" topLeftCell="B1" zoomScaleNormal="100" workbookViewId="0">
      <selection activeCell="B78" sqref="B7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8" t="s">
        <v>0</v>
      </c>
      <c r="D2" s="38"/>
      <c r="E2" s="38"/>
      <c r="F2" s="38"/>
      <c r="G2" s="38"/>
    </row>
    <row r="4" spans="2:15" x14ac:dyDescent="0.25">
      <c r="B4" s="39" t="s">
        <v>1</v>
      </c>
      <c r="C4" s="39"/>
      <c r="D4" s="39"/>
    </row>
    <row r="5" spans="2:15" x14ac:dyDescent="0.25">
      <c r="B5" s="39" t="s">
        <v>2</v>
      </c>
      <c r="C5" s="39"/>
      <c r="D5" s="39"/>
    </row>
    <row r="6" spans="2:15" x14ac:dyDescent="0.25">
      <c r="B6" s="39" t="s">
        <v>3</v>
      </c>
      <c r="C6" s="39"/>
      <c r="D6" s="39"/>
    </row>
    <row r="7" spans="2:15" x14ac:dyDescent="0.25">
      <c r="I7" s="9"/>
      <c r="J7" s="9"/>
    </row>
    <row r="8" spans="2:15" x14ac:dyDescent="0.25">
      <c r="B8" s="40" t="s">
        <v>29</v>
      </c>
      <c r="C8" s="40"/>
      <c r="D8" s="40"/>
      <c r="E8" s="40"/>
      <c r="F8" s="40"/>
      <c r="G8" s="40"/>
      <c r="H8" s="40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5" t="s">
        <v>4</v>
      </c>
      <c r="C11" s="46"/>
      <c r="D11" s="46"/>
      <c r="E11" s="46"/>
      <c r="F11" s="47"/>
      <c r="G11" s="26" t="s">
        <v>5</v>
      </c>
      <c r="H11" s="26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6">
        <v>45219</v>
      </c>
      <c r="H12" s="12">
        <v>4569678.55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42" t="s">
        <v>8</v>
      </c>
      <c r="C13" s="42"/>
      <c r="D13" s="42"/>
      <c r="E13" s="42"/>
      <c r="F13" s="42"/>
      <c r="G13" s="17">
        <v>45219</v>
      </c>
      <c r="H13" s="1">
        <f>H14+H29-H37-H50</f>
        <v>4531880.9300000006</v>
      </c>
      <c r="I13" s="9"/>
      <c r="J13" s="9"/>
      <c r="K13" s="7"/>
      <c r="L13" s="7"/>
      <c r="M13" s="7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8">
        <v>45219</v>
      </c>
      <c r="H14" s="2">
        <f>SUM(H15:H28)</f>
        <v>7961165.3800000008</v>
      </c>
      <c r="I14" s="11"/>
      <c r="J14" s="9"/>
      <c r="K14" s="24"/>
      <c r="L14" s="7"/>
      <c r="M14" s="7"/>
      <c r="N14" s="7"/>
      <c r="O14" s="7"/>
    </row>
    <row r="15" spans="2:15" x14ac:dyDescent="0.25">
      <c r="B15" s="32" t="s">
        <v>10</v>
      </c>
      <c r="C15" s="33"/>
      <c r="D15" s="33"/>
      <c r="E15" s="33"/>
      <c r="F15" s="34"/>
      <c r="G15" s="19"/>
      <c r="H15" s="10">
        <v>0</v>
      </c>
      <c r="I15" s="9"/>
      <c r="J15" s="9"/>
      <c r="K15" s="6"/>
    </row>
    <row r="16" spans="2:15" x14ac:dyDescent="0.25">
      <c r="B16" s="32" t="s">
        <v>11</v>
      </c>
      <c r="C16" s="33"/>
      <c r="D16" s="33"/>
      <c r="E16" s="33"/>
      <c r="F16" s="34"/>
      <c r="G16" s="19"/>
      <c r="H16" s="10">
        <v>0</v>
      </c>
      <c r="I16" s="9"/>
      <c r="J16" s="9"/>
      <c r="K16" s="6"/>
    </row>
    <row r="17" spans="2:13" x14ac:dyDescent="0.25">
      <c r="B17" s="32" t="s">
        <v>12</v>
      </c>
      <c r="C17" s="33"/>
      <c r="D17" s="33"/>
      <c r="E17" s="33"/>
      <c r="F17" s="34"/>
      <c r="G17" s="19"/>
      <c r="H17" s="10">
        <v>0</v>
      </c>
      <c r="I17" s="9"/>
      <c r="J17" s="9"/>
      <c r="K17" s="6"/>
    </row>
    <row r="18" spans="2:13" x14ac:dyDescent="0.25">
      <c r="B18" s="32" t="s">
        <v>13</v>
      </c>
      <c r="C18" s="33"/>
      <c r="D18" s="33"/>
      <c r="E18" s="33"/>
      <c r="F18" s="34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+108969.81+1624000+1571.43-1273748.75-60244.36-21098.11</f>
        <v>2701512.9100000006</v>
      </c>
      <c r="I18" s="9"/>
      <c r="J18" s="9"/>
      <c r="K18" s="6"/>
      <c r="L18" s="6"/>
    </row>
    <row r="19" spans="2:13" x14ac:dyDescent="0.25">
      <c r="B19" s="32" t="s">
        <v>14</v>
      </c>
      <c r="C19" s="33"/>
      <c r="D19" s="33"/>
      <c r="E19" s="33"/>
      <c r="F19" s="34"/>
      <c r="G19" s="19"/>
      <c r="H19" s="8">
        <v>0</v>
      </c>
      <c r="I19" s="9"/>
      <c r="J19" s="9"/>
      <c r="K19" s="6"/>
      <c r="L19" s="6"/>
    </row>
    <row r="20" spans="2:13" x14ac:dyDescent="0.25">
      <c r="B20" s="32" t="s">
        <v>15</v>
      </c>
      <c r="C20" s="33"/>
      <c r="D20" s="33"/>
      <c r="E20" s="33"/>
      <c r="F20" s="34"/>
      <c r="G20" s="19"/>
      <c r="H20" s="8">
        <v>45173.48</v>
      </c>
      <c r="I20" s="9"/>
      <c r="J20" s="9"/>
    </row>
    <row r="21" spans="2:13" x14ac:dyDescent="0.25">
      <c r="B21" s="32" t="s">
        <v>16</v>
      </c>
      <c r="C21" s="33"/>
      <c r="D21" s="33"/>
      <c r="E21" s="33"/>
      <c r="F21" s="34"/>
      <c r="G21" s="19"/>
      <c r="H21" s="23">
        <v>0</v>
      </c>
      <c r="I21" s="9"/>
      <c r="J21" s="9"/>
    </row>
    <row r="22" spans="2:13" x14ac:dyDescent="0.25">
      <c r="B22" s="32" t="s">
        <v>17</v>
      </c>
      <c r="C22" s="33"/>
      <c r="D22" s="33"/>
      <c r="E22" s="33"/>
      <c r="F22" s="34"/>
      <c r="G22" s="19"/>
      <c r="H22" s="23">
        <v>2910461.92</v>
      </c>
      <c r="I22" s="9"/>
      <c r="J22" s="9"/>
    </row>
    <row r="23" spans="2:13" x14ac:dyDescent="0.25">
      <c r="B23" s="32" t="s">
        <v>18</v>
      </c>
      <c r="C23" s="33"/>
      <c r="D23" s="33"/>
      <c r="E23" s="33"/>
      <c r="F23" s="34"/>
      <c r="G23" s="19"/>
      <c r="H23" s="8">
        <v>828203.18</v>
      </c>
      <c r="I23" s="9"/>
      <c r="J23" s="9"/>
    </row>
    <row r="24" spans="2:13" x14ac:dyDescent="0.25">
      <c r="B24" s="32" t="s">
        <v>19</v>
      </c>
      <c r="C24" s="33"/>
      <c r="D24" s="33"/>
      <c r="E24" s="33"/>
      <c r="F24" s="34"/>
      <c r="G24" s="19"/>
      <c r="H24" s="8">
        <v>1184208.33</v>
      </c>
      <c r="I24" s="9"/>
      <c r="J24" s="9"/>
      <c r="K24" s="9"/>
      <c r="L24" s="6"/>
      <c r="M24" s="6"/>
    </row>
    <row r="25" spans="2:13" x14ac:dyDescent="0.25">
      <c r="B25" s="32" t="s">
        <v>20</v>
      </c>
      <c r="C25" s="33"/>
      <c r="D25" s="33"/>
      <c r="E25" s="33"/>
      <c r="F25" s="34"/>
      <c r="G25" s="19"/>
      <c r="H25" s="8">
        <v>0</v>
      </c>
      <c r="I25" s="9"/>
      <c r="J25" s="9"/>
      <c r="K25" s="9"/>
      <c r="L25" s="6"/>
    </row>
    <row r="26" spans="2:13" x14ac:dyDescent="0.25">
      <c r="B26" s="32" t="s">
        <v>21</v>
      </c>
      <c r="C26" s="33"/>
      <c r="D26" s="33"/>
      <c r="E26" s="33"/>
      <c r="F26" s="34"/>
      <c r="G26" s="19"/>
      <c r="H26" s="8">
        <v>0</v>
      </c>
      <c r="I26" s="9"/>
      <c r="J26" s="9"/>
      <c r="K26" s="6"/>
    </row>
    <row r="27" spans="2:13" x14ac:dyDescent="0.25">
      <c r="B27" s="32" t="s">
        <v>22</v>
      </c>
      <c r="C27" s="33"/>
      <c r="D27" s="33"/>
      <c r="E27" s="33"/>
      <c r="F27" s="34"/>
      <c r="G27" s="19"/>
      <c r="H27" s="8">
        <v>0</v>
      </c>
      <c r="I27" s="9"/>
      <c r="J27" s="9"/>
      <c r="K27" s="6"/>
      <c r="L27" s="6"/>
    </row>
    <row r="28" spans="2:13" x14ac:dyDescent="0.25">
      <c r="B28" s="32" t="s">
        <v>30</v>
      </c>
      <c r="C28" s="33"/>
      <c r="D28" s="33"/>
      <c r="E28" s="33"/>
      <c r="F28" s="34"/>
      <c r="G28" s="19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</f>
        <v>291605.56000000017</v>
      </c>
      <c r="I28" s="9"/>
      <c r="J28" s="9"/>
      <c r="K28" s="6"/>
      <c r="L28" s="6"/>
    </row>
    <row r="29" spans="2:13" x14ac:dyDescent="0.25">
      <c r="B29" s="35" t="s">
        <v>23</v>
      </c>
      <c r="C29" s="36"/>
      <c r="D29" s="36"/>
      <c r="E29" s="36"/>
      <c r="F29" s="37"/>
      <c r="G29" s="18">
        <v>45219</v>
      </c>
      <c r="H29" s="2">
        <f>H30+H31+H32+H33+H35+H36+H34</f>
        <v>362620.08000000007</v>
      </c>
      <c r="I29" s="9"/>
      <c r="J29" s="9"/>
      <c r="K29" s="6"/>
    </row>
    <row r="30" spans="2:13" x14ac:dyDescent="0.25">
      <c r="B30" s="32" t="s">
        <v>10</v>
      </c>
      <c r="C30" s="33"/>
      <c r="D30" s="33"/>
      <c r="E30" s="33"/>
      <c r="F30" s="34"/>
      <c r="G30" s="20"/>
      <c r="H30" s="10">
        <v>0</v>
      </c>
      <c r="I30" s="9"/>
      <c r="J30" s="9"/>
      <c r="K30" s="6"/>
    </row>
    <row r="31" spans="2:13" x14ac:dyDescent="0.25">
      <c r="B31" s="32" t="s">
        <v>13</v>
      </c>
      <c r="C31" s="33"/>
      <c r="D31" s="33"/>
      <c r="E31" s="33"/>
      <c r="F31" s="34"/>
      <c r="G31" s="20"/>
      <c r="H31" s="8">
        <f>153083.33+203916.67-162122.33+178500-172692.33+178500-208923.94+178500-189703.97+178500-166964.81+178500-156432.19+178500-133344.43+178500-148827.33+178500-123603.55</f>
        <v>322385.12000000005</v>
      </c>
      <c r="I31" s="13"/>
      <c r="J31" s="9"/>
      <c r="K31" s="6"/>
    </row>
    <row r="32" spans="2:13" x14ac:dyDescent="0.25">
      <c r="B32" s="32" t="s">
        <v>19</v>
      </c>
      <c r="C32" s="33"/>
      <c r="D32" s="33"/>
      <c r="E32" s="33"/>
      <c r="F32" s="34"/>
      <c r="G32" s="20"/>
      <c r="H32" s="8">
        <f>36083.33-32400.03+36083.33</f>
        <v>39766.630000000005</v>
      </c>
      <c r="I32" s="9"/>
      <c r="J32" s="9"/>
      <c r="K32" s="6"/>
      <c r="L32" s="6"/>
      <c r="M32" s="6"/>
    </row>
    <row r="33" spans="2:12" x14ac:dyDescent="0.25">
      <c r="B33" s="32" t="s">
        <v>21</v>
      </c>
      <c r="C33" s="33"/>
      <c r="D33" s="33"/>
      <c r="E33" s="33"/>
      <c r="F33" s="34"/>
      <c r="G33" s="20"/>
      <c r="H33" s="8">
        <v>0</v>
      </c>
      <c r="I33" s="9"/>
      <c r="J33" s="9"/>
    </row>
    <row r="34" spans="2:12" x14ac:dyDescent="0.25">
      <c r="B34" s="32" t="s">
        <v>11</v>
      </c>
      <c r="C34" s="33"/>
      <c r="D34" s="33"/>
      <c r="E34" s="33"/>
      <c r="F34" s="34"/>
      <c r="G34" s="20"/>
      <c r="H34" s="8">
        <v>0</v>
      </c>
      <c r="I34" s="9"/>
      <c r="J34" s="9"/>
    </row>
    <row r="35" spans="2:12" x14ac:dyDescent="0.25">
      <c r="B35" s="32" t="s">
        <v>22</v>
      </c>
      <c r="C35" s="33"/>
      <c r="D35" s="33"/>
      <c r="E35" s="33"/>
      <c r="F35" s="34"/>
      <c r="G35" s="20"/>
      <c r="H35" s="8">
        <v>0</v>
      </c>
      <c r="I35" s="9"/>
      <c r="J35" s="9"/>
    </row>
    <row r="36" spans="2:12" x14ac:dyDescent="0.25">
      <c r="B36" s="32" t="s">
        <v>30</v>
      </c>
      <c r="C36" s="33"/>
      <c r="D36" s="33"/>
      <c r="E36" s="33"/>
      <c r="F36" s="34"/>
      <c r="G36" s="20"/>
      <c r="H36" s="8">
        <f>10141-8734.01-1094.67+11900-312.32+1759-11000-2190.67</f>
        <v>468.32999999999993</v>
      </c>
      <c r="I36" s="9"/>
      <c r="J36" s="9"/>
    </row>
    <row r="37" spans="2:12" x14ac:dyDescent="0.25">
      <c r="B37" s="52" t="s">
        <v>24</v>
      </c>
      <c r="C37" s="53"/>
      <c r="D37" s="53"/>
      <c r="E37" s="53"/>
      <c r="F37" s="54"/>
      <c r="G37" s="21">
        <v>45219</v>
      </c>
      <c r="H37" s="3">
        <f>SUM(H38:H49)</f>
        <v>3791904.5300000003</v>
      </c>
      <c r="I37" s="9"/>
      <c r="J37" s="9"/>
    </row>
    <row r="38" spans="2:12" x14ac:dyDescent="0.25">
      <c r="B38" s="32" t="s">
        <v>10</v>
      </c>
      <c r="C38" s="33"/>
      <c r="D38" s="33"/>
      <c r="E38" s="33"/>
      <c r="F38" s="34"/>
      <c r="G38" s="19"/>
      <c r="H38" s="10">
        <v>0</v>
      </c>
      <c r="I38" s="9"/>
      <c r="J38" s="9"/>
    </row>
    <row r="39" spans="2:12" x14ac:dyDescent="0.25">
      <c r="B39" s="32" t="s">
        <v>11</v>
      </c>
      <c r="C39" s="33"/>
      <c r="D39" s="33"/>
      <c r="E39" s="33"/>
      <c r="F39" s="34"/>
      <c r="G39" s="19"/>
      <c r="H39" s="10">
        <v>0</v>
      </c>
      <c r="I39" s="9"/>
      <c r="J39" s="9"/>
    </row>
    <row r="40" spans="2:12" x14ac:dyDescent="0.25">
      <c r="B40" s="32" t="s">
        <v>12</v>
      </c>
      <c r="C40" s="33"/>
      <c r="D40" s="33"/>
      <c r="E40" s="33"/>
      <c r="F40" s="34"/>
      <c r="G40" s="19"/>
      <c r="H40" s="10">
        <v>0</v>
      </c>
      <c r="I40" s="9"/>
      <c r="J40" s="9"/>
    </row>
    <row r="41" spans="2:12" x14ac:dyDescent="0.25">
      <c r="B41" s="32" t="s">
        <v>13</v>
      </c>
      <c r="C41" s="33"/>
      <c r="D41" s="33"/>
      <c r="E41" s="33"/>
      <c r="F41" s="34"/>
      <c r="G41" s="19"/>
      <c r="H41" s="10">
        <v>0</v>
      </c>
      <c r="I41" s="9"/>
      <c r="J41" s="25"/>
      <c r="K41" s="6"/>
      <c r="L41" s="6"/>
    </row>
    <row r="42" spans="2:12" x14ac:dyDescent="0.25">
      <c r="B42" s="32" t="s">
        <v>14</v>
      </c>
      <c r="C42" s="33"/>
      <c r="D42" s="33"/>
      <c r="E42" s="33"/>
      <c r="F42" s="34"/>
      <c r="G42" s="19"/>
      <c r="H42" s="10">
        <v>0</v>
      </c>
      <c r="I42" s="9"/>
      <c r="J42" s="9"/>
      <c r="L42" s="6"/>
    </row>
    <row r="43" spans="2:12" x14ac:dyDescent="0.25">
      <c r="B43" s="32" t="s">
        <v>15</v>
      </c>
      <c r="C43" s="33"/>
      <c r="D43" s="33"/>
      <c r="E43" s="33"/>
      <c r="F43" s="34"/>
      <c r="G43" s="19"/>
      <c r="H43" s="8">
        <v>45173.48</v>
      </c>
      <c r="I43" s="9"/>
      <c r="J43" s="9"/>
    </row>
    <row r="44" spans="2:12" x14ac:dyDescent="0.25">
      <c r="B44" s="32" t="s">
        <v>16</v>
      </c>
      <c r="C44" s="33"/>
      <c r="D44" s="33"/>
      <c r="E44" s="33"/>
      <c r="F44" s="34"/>
      <c r="G44" s="19"/>
      <c r="H44" s="8">
        <v>0</v>
      </c>
      <c r="I44" s="9"/>
      <c r="J44" s="9"/>
      <c r="L44" s="6"/>
    </row>
    <row r="45" spans="2:12" x14ac:dyDescent="0.25">
      <c r="B45" s="32" t="s">
        <v>17</v>
      </c>
      <c r="C45" s="33"/>
      <c r="D45" s="33"/>
      <c r="E45" s="33"/>
      <c r="F45" s="34"/>
      <c r="G45" s="19"/>
      <c r="H45" s="23">
        <v>2910461.92</v>
      </c>
      <c r="I45" s="9"/>
      <c r="J45" s="9"/>
    </row>
    <row r="46" spans="2:12" x14ac:dyDescent="0.25">
      <c r="B46" s="32" t="s">
        <v>18</v>
      </c>
      <c r="C46" s="33"/>
      <c r="D46" s="33"/>
      <c r="E46" s="33"/>
      <c r="F46" s="34"/>
      <c r="G46" s="19"/>
      <c r="H46" s="8">
        <v>828203.18</v>
      </c>
      <c r="I46" s="9"/>
      <c r="J46" s="9"/>
    </row>
    <row r="47" spans="2:12" x14ac:dyDescent="0.25">
      <c r="B47" s="32" t="s">
        <v>19</v>
      </c>
      <c r="C47" s="33"/>
      <c r="D47" s="33"/>
      <c r="E47" s="33"/>
      <c r="F47" s="34"/>
      <c r="G47" s="19"/>
      <c r="H47" s="8">
        <f>535.95+7530</f>
        <v>8065.95</v>
      </c>
      <c r="I47" s="9"/>
      <c r="J47" s="9"/>
    </row>
    <row r="48" spans="2:12" x14ac:dyDescent="0.25">
      <c r="B48" s="32" t="s">
        <v>21</v>
      </c>
      <c r="C48" s="33"/>
      <c r="D48" s="33"/>
      <c r="E48" s="33"/>
      <c r="F48" s="34"/>
      <c r="G48" s="19"/>
      <c r="H48" s="8">
        <v>0</v>
      </c>
      <c r="I48" s="9"/>
      <c r="J48" s="9"/>
    </row>
    <row r="49" spans="2:12" x14ac:dyDescent="0.25">
      <c r="B49" s="32" t="s">
        <v>22</v>
      </c>
      <c r="C49" s="33"/>
      <c r="D49" s="33"/>
      <c r="E49" s="33"/>
      <c r="F49" s="34"/>
      <c r="G49" s="19"/>
      <c r="H49" s="8">
        <v>0</v>
      </c>
      <c r="I49" s="9"/>
      <c r="J49" s="9"/>
      <c r="K49" s="6"/>
    </row>
    <row r="50" spans="2:12" x14ac:dyDescent="0.25">
      <c r="B50" s="52" t="s">
        <v>25</v>
      </c>
      <c r="C50" s="53"/>
      <c r="D50" s="53"/>
      <c r="E50" s="53"/>
      <c r="F50" s="54"/>
      <c r="G50" s="21">
        <v>45219</v>
      </c>
      <c r="H50" s="3">
        <f>SUM(H51:H56)</f>
        <v>0</v>
      </c>
      <c r="I50" s="9"/>
      <c r="J50" s="9"/>
    </row>
    <row r="51" spans="2:12" x14ac:dyDescent="0.25">
      <c r="B51" s="32" t="s">
        <v>10</v>
      </c>
      <c r="C51" s="33"/>
      <c r="D51" s="33"/>
      <c r="E51" s="33"/>
      <c r="F51" s="34"/>
      <c r="G51" s="20"/>
      <c r="H51" s="10">
        <v>0</v>
      </c>
      <c r="I51" s="9"/>
      <c r="J51" s="9"/>
    </row>
    <row r="52" spans="2:12" x14ac:dyDescent="0.25">
      <c r="B52" s="32" t="s">
        <v>13</v>
      </c>
      <c r="C52" s="33"/>
      <c r="D52" s="33"/>
      <c r="E52" s="33"/>
      <c r="F52" s="34"/>
      <c r="G52" s="20"/>
      <c r="H52" s="10">
        <v>0</v>
      </c>
      <c r="I52" s="9"/>
      <c r="J52" s="25"/>
      <c r="K52" s="6"/>
    </row>
    <row r="53" spans="2:12" x14ac:dyDescent="0.25">
      <c r="B53" s="32" t="s">
        <v>19</v>
      </c>
      <c r="C53" s="33"/>
      <c r="D53" s="33"/>
      <c r="E53" s="33"/>
      <c r="F53" s="34"/>
      <c r="G53" s="20"/>
      <c r="H53" s="8">
        <v>0</v>
      </c>
      <c r="I53" s="9"/>
      <c r="J53" s="9"/>
    </row>
    <row r="54" spans="2:12" x14ac:dyDescent="0.25">
      <c r="B54" s="32" t="s">
        <v>21</v>
      </c>
      <c r="C54" s="33"/>
      <c r="D54" s="33"/>
      <c r="E54" s="33"/>
      <c r="F54" s="34"/>
      <c r="G54" s="20"/>
      <c r="H54" s="1">
        <v>0</v>
      </c>
      <c r="I54" s="9"/>
      <c r="J54" s="9"/>
      <c r="K54" s="6"/>
    </row>
    <row r="55" spans="2:12" x14ac:dyDescent="0.25">
      <c r="B55" s="32" t="s">
        <v>11</v>
      </c>
      <c r="C55" s="33"/>
      <c r="D55" s="33"/>
      <c r="E55" s="33"/>
      <c r="F55" s="34"/>
      <c r="G55" s="20"/>
      <c r="H55" s="1">
        <v>0</v>
      </c>
      <c r="I55" s="9"/>
      <c r="J55" s="9"/>
    </row>
    <row r="56" spans="2:12" x14ac:dyDescent="0.25">
      <c r="B56" s="32" t="s">
        <v>22</v>
      </c>
      <c r="C56" s="33"/>
      <c r="D56" s="33"/>
      <c r="E56" s="33"/>
      <c r="F56" s="34"/>
      <c r="G56" s="20"/>
      <c r="H56" s="1">
        <v>0</v>
      </c>
      <c r="I56" s="9"/>
      <c r="J56" s="9"/>
    </row>
    <row r="57" spans="2:12" x14ac:dyDescent="0.25">
      <c r="B57" s="48" t="s">
        <v>26</v>
      </c>
      <c r="C57" s="49"/>
      <c r="D57" s="49"/>
      <c r="E57" s="49"/>
      <c r="F57" s="50"/>
      <c r="G57" s="22">
        <v>45219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</f>
        <v>37797.719999999943</v>
      </c>
      <c r="I57" s="9"/>
      <c r="K57" s="6"/>
      <c r="L57" s="6"/>
    </row>
    <row r="58" spans="2:12" x14ac:dyDescent="0.25">
      <c r="B58" s="32" t="s">
        <v>27</v>
      </c>
      <c r="C58" s="33"/>
      <c r="D58" s="33"/>
      <c r="E58" s="33"/>
      <c r="F58" s="34"/>
      <c r="G58" s="20"/>
      <c r="H58" s="1">
        <v>0</v>
      </c>
      <c r="I58" s="9"/>
      <c r="J58" s="9"/>
      <c r="L58" s="6"/>
    </row>
    <row r="59" spans="2:12" x14ac:dyDescent="0.25">
      <c r="B59" s="55" t="s">
        <v>28</v>
      </c>
      <c r="C59" s="56"/>
      <c r="D59" s="56"/>
      <c r="E59" s="56"/>
      <c r="F59" s="57"/>
      <c r="G59" s="20"/>
      <c r="H59" s="5">
        <f>H14+H29-H37-H50+H57-H58</f>
        <v>4569678.6500000004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51" t="s">
        <v>31</v>
      </c>
      <c r="C61" s="51"/>
      <c r="D61" s="51"/>
      <c r="E61" s="14"/>
      <c r="F61" s="14"/>
      <c r="G61" s="7"/>
      <c r="H61" s="11"/>
      <c r="I61" s="9"/>
      <c r="J61" s="9"/>
      <c r="K61" s="6"/>
    </row>
    <row r="63" spans="2:12" x14ac:dyDescent="0.25">
      <c r="B63" s="27" t="s">
        <v>32</v>
      </c>
      <c r="C63" s="28">
        <v>23644.28</v>
      </c>
      <c r="D63" s="29" t="s">
        <v>42</v>
      </c>
    </row>
    <row r="64" spans="2:12" x14ac:dyDescent="0.25">
      <c r="B64" s="27" t="s">
        <v>33</v>
      </c>
      <c r="C64" s="28">
        <v>21529.200000000001</v>
      </c>
      <c r="D64" s="29" t="s">
        <v>43</v>
      </c>
    </row>
    <row r="65" spans="2:4" x14ac:dyDescent="0.25">
      <c r="B65" s="31" t="s">
        <v>54</v>
      </c>
      <c r="C65" s="30">
        <f>SUM(C63:C64)</f>
        <v>45173.479999999996</v>
      </c>
      <c r="D65" s="29"/>
    </row>
    <row r="66" spans="2:4" x14ac:dyDescent="0.25">
      <c r="B66" s="27" t="s">
        <v>34</v>
      </c>
      <c r="C66" s="28">
        <v>17160</v>
      </c>
      <c r="D66" s="29" t="s">
        <v>44</v>
      </c>
    </row>
    <row r="67" spans="2:4" x14ac:dyDescent="0.25">
      <c r="B67" s="27" t="s">
        <v>35</v>
      </c>
      <c r="C67" s="28">
        <v>61980</v>
      </c>
      <c r="D67" s="29" t="s">
        <v>45</v>
      </c>
    </row>
    <row r="68" spans="2:4" x14ac:dyDescent="0.25">
      <c r="B68" s="27" t="s">
        <v>36</v>
      </c>
      <c r="C68" s="28">
        <v>471232</v>
      </c>
      <c r="D68" s="29" t="s">
        <v>46</v>
      </c>
    </row>
    <row r="69" spans="2:4" x14ac:dyDescent="0.25">
      <c r="B69" s="27" t="s">
        <v>37</v>
      </c>
      <c r="C69" s="28">
        <v>29040</v>
      </c>
      <c r="D69" s="29" t="s">
        <v>47</v>
      </c>
    </row>
    <row r="70" spans="2:4" x14ac:dyDescent="0.25">
      <c r="B70" s="27" t="s">
        <v>38</v>
      </c>
      <c r="C70" s="28">
        <v>566384.4</v>
      </c>
      <c r="D70" s="29" t="s">
        <v>48</v>
      </c>
    </row>
    <row r="71" spans="2:4" x14ac:dyDescent="0.25">
      <c r="B71" s="27" t="s">
        <v>39</v>
      </c>
      <c r="C71" s="28">
        <v>275916</v>
      </c>
      <c r="D71" s="29" t="s">
        <v>49</v>
      </c>
    </row>
    <row r="72" spans="2:4" x14ac:dyDescent="0.25">
      <c r="B72" s="27" t="s">
        <v>40</v>
      </c>
      <c r="C72" s="28">
        <v>178143.84</v>
      </c>
      <c r="D72" s="29" t="s">
        <v>50</v>
      </c>
    </row>
    <row r="73" spans="2:4" x14ac:dyDescent="0.25">
      <c r="B73" s="27" t="s">
        <v>40</v>
      </c>
      <c r="C73" s="28">
        <v>359002.08</v>
      </c>
      <c r="D73" s="29" t="s">
        <v>51</v>
      </c>
    </row>
    <row r="74" spans="2:4" x14ac:dyDescent="0.25">
      <c r="B74" s="27" t="s">
        <v>40</v>
      </c>
      <c r="C74" s="28">
        <v>595130.4</v>
      </c>
      <c r="D74" s="29" t="s">
        <v>52</v>
      </c>
    </row>
    <row r="75" spans="2:4" x14ac:dyDescent="0.25">
      <c r="B75" s="27" t="s">
        <v>36</v>
      </c>
      <c r="C75" s="28">
        <v>356473.2</v>
      </c>
      <c r="D75" s="29" t="s">
        <v>53</v>
      </c>
    </row>
    <row r="76" spans="2:4" x14ac:dyDescent="0.25">
      <c r="B76" s="31" t="s">
        <v>55</v>
      </c>
      <c r="C76" s="30">
        <f>SUM(C66:C75)</f>
        <v>2910461.9200000004</v>
      </c>
      <c r="D76" s="29"/>
    </row>
    <row r="77" spans="2:4" x14ac:dyDescent="0.25">
      <c r="B77" s="27" t="s">
        <v>41</v>
      </c>
      <c r="C77" s="28">
        <v>828203.18</v>
      </c>
      <c r="D77" s="29"/>
    </row>
    <row r="78" spans="2:4" x14ac:dyDescent="0.25">
      <c r="B78" s="31" t="s">
        <v>56</v>
      </c>
      <c r="C78" s="30">
        <f>SUM(C77)</f>
        <v>828203.18</v>
      </c>
      <c r="D78" s="29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2023-10-23T06:33:54Z</dcterms:modified>
  <cp:category/>
  <cp:contentStatus/>
</cp:coreProperties>
</file>